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p 50 Excel Formulas" sheetId="1" state="visible" r:id="rId1"/>
  </sheets>
  <definedNames>
    <definedName name="_xlnm.Print_Titles" localSheetId="0">'Top 50 Excel Formulas'!$1:$5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color rgb="00FFD966"/>
      <sz val="11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b val="1"/>
      <color rgb="00ED7D31"/>
      <sz val="10"/>
    </font>
    <font>
      <name val="Courier New"/>
      <color rgb="00C0392B"/>
      <sz val="9"/>
    </font>
    <font>
      <name val="Courier New"/>
      <b val="1"/>
      <color rgb="001A6B3C"/>
      <sz val="9"/>
    </font>
    <font>
      <name val="Arial"/>
      <color rgb="00404040"/>
      <sz val="9"/>
    </font>
    <font>
      <name val="Arial"/>
      <b val="1"/>
      <color rgb="002E75B6"/>
      <sz val="10"/>
    </font>
    <font>
      <name val="Arial"/>
      <b val="1"/>
      <color rgb="0070AD47"/>
      <sz val="10"/>
    </font>
    <font>
      <name val="Arial"/>
      <b val="1"/>
      <color rgb="007030A0"/>
      <sz val="10"/>
    </font>
    <font>
      <name val="Arial"/>
      <b val="1"/>
      <color rgb="0000B0F0"/>
      <sz val="10"/>
    </font>
    <font>
      <name val="Arial"/>
      <b val="1"/>
      <color rgb="001F3864"/>
      <sz val="10"/>
    </font>
    <font>
      <name val="Arial"/>
      <i val="1"/>
      <color rgb="00FFFFFF"/>
      <sz val="9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ED7D31"/>
      </patternFill>
    </fill>
    <fill>
      <patternFill patternType="solid">
        <fgColor rgb="00FFFFFF"/>
      </patternFill>
    </fill>
    <fill>
      <patternFill patternType="solid">
        <fgColor rgb="00DEEAF1"/>
      </patternFill>
    </fill>
    <fill>
      <patternFill patternType="solid">
        <fgColor rgb="002E75B6"/>
      </patternFill>
    </fill>
    <fill>
      <patternFill patternType="solid">
        <fgColor rgb="0070AD47"/>
      </patternFill>
    </fill>
    <fill>
      <patternFill patternType="solid">
        <fgColor rgb="007030A0"/>
      </patternFill>
    </fill>
    <fill>
      <patternFill patternType="solid">
        <fgColor rgb="0000B0F0"/>
      </patternFill>
    </fill>
  </fills>
  <borders count="5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 wrapText="1"/>
    </xf>
    <xf numFmtId="0" fontId="13" fillId="5" borderId="1" applyAlignment="1" pivotButton="0" quotePrefix="0" xfId="0">
      <alignment horizontal="center" vertical="center" wrapText="1"/>
    </xf>
    <xf numFmtId="0" fontId="14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</row>
      <rowOff>0</rowOff>
    </from>
    <ext cx="1666875" cy="361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5" customWidth="1" min="2" max="2"/>
    <col width="22" customWidth="1" min="3" max="3"/>
    <col width="32" customWidth="1" min="4" max="4"/>
    <col width="28" customWidth="1" min="5" max="5"/>
    <col width="26" customWidth="1" min="6" max="6"/>
  </cols>
  <sheetData>
    <row r="1" ht="15" customHeight="1">
      <c r="A1" s="1" t="n"/>
    </row>
    <row r="2" ht="36" customHeight="1">
      <c r="A2" s="2" t="inlineStr">
        <is>
          <t xml:space="preserve">        TOP 50 EXCEL FORMULAS CHEAT SHEET</t>
        </is>
      </c>
    </row>
    <row r="3" ht="20" customHeight="1">
      <c r="A3" s="3" t="inlineStr">
        <is>
          <t xml:space="preserve">  Quick Reference Guide — Excel • AI • Mainframe Learning</t>
        </is>
      </c>
    </row>
    <row r="4" ht="15" customHeight="1">
      <c r="A4" s="4" t="n"/>
    </row>
    <row r="5" ht="22" customHeight="1">
      <c r="A5" s="5" t="inlineStr">
        <is>
          <t>#</t>
        </is>
      </c>
      <c r="B5" s="6" t="n"/>
      <c r="C5" s="5" t="inlineStr">
        <is>
          <t>Formula / Function</t>
        </is>
      </c>
      <c r="D5" s="5" t="inlineStr">
        <is>
          <t>Syntax &amp; Usage</t>
        </is>
      </c>
      <c r="E5" s="5" t="inlineStr">
        <is>
          <t>Example</t>
        </is>
      </c>
      <c r="F5" s="5" t="inlineStr">
        <is>
          <t>Description</t>
        </is>
      </c>
    </row>
    <row r="6" ht="18" customHeight="1">
      <c r="A6" s="7" t="inlineStr">
        <is>
          <t xml:space="preserve">  ▶  MATH &amp; STATISTICAL</t>
        </is>
      </c>
    </row>
    <row r="7" ht="30" customHeight="1">
      <c r="A7" s="8" t="n">
        <v>1</v>
      </c>
      <c r="C7" s="9" t="inlineStr">
        <is>
          <t>SUM</t>
        </is>
      </c>
      <c r="D7" s="10">
        <f>SUM(number1, [number2], ...)</f>
        <v/>
      </c>
      <c r="E7" s="11">
        <f>SUM(A1:A10)</f>
        <v/>
      </c>
      <c r="F7" s="12" t="inlineStr">
        <is>
          <t>Adds all numbers in a range</t>
        </is>
      </c>
    </row>
    <row r="8" ht="30" customHeight="1">
      <c r="A8" s="8" t="n">
        <v>2</v>
      </c>
      <c r="C8" s="13" t="inlineStr">
        <is>
          <t>AVERAGE</t>
        </is>
      </c>
      <c r="D8" s="14">
        <f>AVERAGE(number1, [number2], ...)</f>
        <v/>
      </c>
      <c r="E8" s="15">
        <f>AVERAGE(B2:B20)</f>
        <v/>
      </c>
      <c r="F8" s="16" t="inlineStr">
        <is>
          <t>Returns arithmetic mean of numbers</t>
        </is>
      </c>
    </row>
    <row r="9" ht="30" customHeight="1">
      <c r="A9" s="8" t="n">
        <v>3</v>
      </c>
      <c r="C9" s="9" t="inlineStr">
        <is>
          <t>COUNT</t>
        </is>
      </c>
      <c r="D9" s="10">
        <f>COUNT(value1, [value2], ...)</f>
        <v/>
      </c>
      <c r="E9" s="11">
        <f>COUNT(A1:A100)</f>
        <v/>
      </c>
      <c r="F9" s="12" t="inlineStr">
        <is>
          <t>Counts cells containing numbers</t>
        </is>
      </c>
    </row>
    <row r="10" ht="30" customHeight="1">
      <c r="A10" s="8" t="n">
        <v>4</v>
      </c>
      <c r="C10" s="13" t="inlineStr">
        <is>
          <t>COUNTA</t>
        </is>
      </c>
      <c r="D10" s="14">
        <f>COUNTA(value1, [value2], ...)</f>
        <v/>
      </c>
      <c r="E10" s="15">
        <f>COUNTA(A1:A100)</f>
        <v/>
      </c>
      <c r="F10" s="16" t="inlineStr">
        <is>
          <t>Counts non-empty cells</t>
        </is>
      </c>
    </row>
    <row r="11" ht="30" customHeight="1">
      <c r="A11" s="8" t="n">
        <v>5</v>
      </c>
      <c r="C11" s="9" t="inlineStr">
        <is>
          <t>COUNTBLANK</t>
        </is>
      </c>
      <c r="D11" s="10">
        <f>COUNTBLANK(range)</f>
        <v/>
      </c>
      <c r="E11" s="11">
        <f>COUNTBLANK(A1:A50)</f>
        <v/>
      </c>
      <c r="F11" s="12" t="inlineStr">
        <is>
          <t>Counts empty/blank cells in range</t>
        </is>
      </c>
    </row>
    <row r="12" ht="30" customHeight="1">
      <c r="A12" s="8" t="n">
        <v>6</v>
      </c>
      <c r="C12" s="13" t="inlineStr">
        <is>
          <t>MAX</t>
        </is>
      </c>
      <c r="D12" s="14">
        <f>MAX(number1, [number2], ...)</f>
        <v/>
      </c>
      <c r="E12" s="15">
        <f>MAX(C2:C50)</f>
        <v/>
      </c>
      <c r="F12" s="16" t="inlineStr">
        <is>
          <t>Returns largest value in a range</t>
        </is>
      </c>
    </row>
    <row r="13" ht="30" customHeight="1">
      <c r="A13" s="8" t="n">
        <v>7</v>
      </c>
      <c r="C13" s="9" t="inlineStr">
        <is>
          <t>MIN</t>
        </is>
      </c>
      <c r="D13" s="10">
        <f>MIN(number1, [number2], ...)</f>
        <v/>
      </c>
      <c r="E13" s="11">
        <f>MIN(C2:C50)</f>
        <v/>
      </c>
      <c r="F13" s="12" t="inlineStr">
        <is>
          <t>Returns smallest value in a range</t>
        </is>
      </c>
    </row>
    <row r="14" ht="30" customHeight="1">
      <c r="A14" s="8" t="n">
        <v>8</v>
      </c>
      <c r="C14" s="13" t="inlineStr">
        <is>
          <t>ROUND</t>
        </is>
      </c>
      <c r="D14" s="14">
        <f>ROUND(number, num_digits)</f>
        <v/>
      </c>
      <c r="E14" s="15">
        <f>ROUND(3.14159, 2)</f>
        <v/>
      </c>
      <c r="F14" s="16" t="inlineStr">
        <is>
          <t>Rounds a number to specified digits</t>
        </is>
      </c>
    </row>
    <row r="15" ht="30" customHeight="1">
      <c r="A15" s="8" t="n">
        <v>9</v>
      </c>
      <c r="C15" s="9" t="inlineStr">
        <is>
          <t>ABS</t>
        </is>
      </c>
      <c r="D15" s="10">
        <f>ABS(number)</f>
        <v/>
      </c>
      <c r="E15" s="11">
        <f>ABS(-45)</f>
        <v/>
      </c>
      <c r="F15" s="12" t="inlineStr">
        <is>
          <t>Returns absolute (positive) value</t>
        </is>
      </c>
    </row>
    <row r="16" ht="30" customHeight="1">
      <c r="A16" s="8" t="n">
        <v>10</v>
      </c>
      <c r="C16" s="13" t="inlineStr">
        <is>
          <t>MOD</t>
        </is>
      </c>
      <c r="D16" s="14">
        <f>MOD(number, divisor)</f>
        <v/>
      </c>
      <c r="E16" s="15">
        <f>MOD(17, 5)</f>
        <v/>
      </c>
      <c r="F16" s="16" t="inlineStr">
        <is>
          <t>Returns remainder after division</t>
        </is>
      </c>
    </row>
    <row r="17" ht="18" customHeight="1">
      <c r="A17" s="17" t="inlineStr">
        <is>
          <t xml:space="preserve">  ▶  LOOKUP &amp; REFERENCE</t>
        </is>
      </c>
    </row>
    <row r="18" ht="30" customHeight="1">
      <c r="A18" s="18" t="n">
        <v>11</v>
      </c>
      <c r="C18" s="19" t="inlineStr">
        <is>
          <t>VLOOKUP</t>
        </is>
      </c>
      <c r="D18" s="10">
        <f>VLOOKUP(lookup_value, table_array, col_index, [range_lookup])</f>
        <v/>
      </c>
      <c r="E18" s="11">
        <f>VLOOKUP(A2,D:F,2,0)</f>
        <v/>
      </c>
      <c r="F18" s="12" t="inlineStr">
        <is>
          <t>Searches vertically in first column</t>
        </is>
      </c>
    </row>
    <row r="19" ht="30" customHeight="1">
      <c r="A19" s="18" t="n">
        <v>12</v>
      </c>
      <c r="C19" s="20" t="inlineStr">
        <is>
          <t>HLOOKUP</t>
        </is>
      </c>
      <c r="D19" s="14">
        <f>HLOOKUP(lookup_value, table_array, row_index, [range_lookup])</f>
        <v/>
      </c>
      <c r="E19" s="15">
        <f>HLOOKUP(A1,B1:Z3,2,0)</f>
        <v/>
      </c>
      <c r="F19" s="16" t="inlineStr">
        <is>
          <t>Searches horizontally in first row</t>
        </is>
      </c>
    </row>
    <row r="20" ht="30" customHeight="1">
      <c r="A20" s="18" t="n">
        <v>13</v>
      </c>
      <c r="C20" s="19" t="inlineStr">
        <is>
          <t>INDEX</t>
        </is>
      </c>
      <c r="D20" s="10">
        <f>INDEX(array, row_num, [col_num])</f>
        <v/>
      </c>
      <c r="E20" s="11">
        <f>INDEX(A1:D10, 3, 2)</f>
        <v/>
      </c>
      <c r="F20" s="12" t="inlineStr">
        <is>
          <t>Returns value at given position</t>
        </is>
      </c>
    </row>
    <row r="21" ht="30" customHeight="1">
      <c r="A21" s="18" t="n">
        <v>14</v>
      </c>
      <c r="C21" s="20" t="inlineStr">
        <is>
          <t>MATCH</t>
        </is>
      </c>
      <c r="D21" s="14">
        <f>MATCH(lookup_value, lookup_array, [match_type])</f>
        <v/>
      </c>
      <c r="E21" s="15">
        <f>MATCH("Sales",A1:A10,0)</f>
        <v/>
      </c>
      <c r="F21" s="16" t="inlineStr">
        <is>
          <t>Returns relative position of value</t>
        </is>
      </c>
    </row>
    <row r="22" ht="30" customHeight="1">
      <c r="A22" s="18" t="n">
        <v>15</v>
      </c>
      <c r="C22" s="19" t="inlineStr">
        <is>
          <t>XLOOKUP</t>
        </is>
      </c>
      <c r="D22" s="10">
        <f>XLOOKUP(lookup_value, lookup_array, return_array, [if_not_found])</f>
        <v/>
      </c>
      <c r="E22" s="11">
        <f>XLOOKUP(A2,B:B,C:C,"N/A")</f>
        <v/>
      </c>
      <c r="F22" s="12" t="inlineStr">
        <is>
          <t>Modern replacement for VLOOKUP</t>
        </is>
      </c>
    </row>
    <row r="23" ht="30" customHeight="1">
      <c r="A23" s="18" t="n">
        <v>16</v>
      </c>
      <c r="C23" s="20" t="inlineStr">
        <is>
          <t>OFFSET</t>
        </is>
      </c>
      <c r="D23" s="14">
        <f>OFFSET(reference, rows, cols, [height], [width])</f>
        <v/>
      </c>
      <c r="E23" s="15">
        <f>OFFSET(A1,2,3)</f>
        <v/>
      </c>
      <c r="F23" s="16" t="inlineStr">
        <is>
          <t>Returns reference offset from a cell</t>
        </is>
      </c>
    </row>
    <row r="24" ht="30" customHeight="1">
      <c r="A24" s="18" t="n">
        <v>17</v>
      </c>
      <c r="C24" s="19" t="inlineStr">
        <is>
          <t>INDIRECT</t>
        </is>
      </c>
      <c r="D24" s="10">
        <f>INDIRECT(ref_text, [a1])</f>
        <v/>
      </c>
      <c r="E24" s="11">
        <f>INDIRECT("Sheet2!"&amp;A1)</f>
        <v/>
      </c>
      <c r="F24" s="12" t="inlineStr">
        <is>
          <t>Returns reference specified by text</t>
        </is>
      </c>
    </row>
    <row r="25" ht="30" customHeight="1">
      <c r="A25" s="18" t="n">
        <v>18</v>
      </c>
      <c r="C25" s="20" t="inlineStr">
        <is>
          <t>CHOOSE</t>
        </is>
      </c>
      <c r="D25" s="14">
        <f>CHOOSE(index_num, value1, [value2], ...)</f>
        <v/>
      </c>
      <c r="E25" s="15">
        <f>CHOOSE(2,"A","B","C")</f>
        <v/>
      </c>
      <c r="F25" s="16" t="inlineStr">
        <is>
          <t>Chooses a value from a list by index</t>
        </is>
      </c>
    </row>
    <row r="26" ht="30" customHeight="1">
      <c r="A26" s="18" t="n">
        <v>19</v>
      </c>
      <c r="C26" s="19" t="inlineStr">
        <is>
          <t>ROW</t>
        </is>
      </c>
      <c r="D26" s="10">
        <f>ROW([reference])</f>
        <v/>
      </c>
      <c r="E26" s="11">
        <f>ROW(A5)</f>
        <v/>
      </c>
      <c r="F26" s="12" t="inlineStr">
        <is>
          <t>Returns the row number of a reference</t>
        </is>
      </c>
    </row>
    <row r="27" ht="30" customHeight="1">
      <c r="A27" s="18" t="n">
        <v>20</v>
      </c>
      <c r="C27" s="20" t="inlineStr">
        <is>
          <t>COLUMN</t>
        </is>
      </c>
      <c r="D27" s="14">
        <f>COLUMN([reference])</f>
        <v/>
      </c>
      <c r="E27" s="15">
        <f>COLUMN(C1)</f>
        <v/>
      </c>
      <c r="F27" s="16" t="inlineStr">
        <is>
          <t>Returns the column number</t>
        </is>
      </c>
    </row>
    <row r="28" ht="18" customHeight="1">
      <c r="A28" s="21" t="inlineStr">
        <is>
          <t xml:space="preserve">  ▶  LOGICAL</t>
        </is>
      </c>
    </row>
    <row r="29" ht="30" customHeight="1">
      <c r="A29" s="22" t="n">
        <v>21</v>
      </c>
      <c r="C29" s="23" t="inlineStr">
        <is>
          <t>IF</t>
        </is>
      </c>
      <c r="D29" s="10">
        <f>IF(logical_test, value_if_true, value_if_false)</f>
        <v/>
      </c>
      <c r="E29" s="11">
        <f>IF(A1&gt;100,"High","Low")</f>
        <v/>
      </c>
      <c r="F29" s="12" t="inlineStr">
        <is>
          <t>Performs conditional evaluation</t>
        </is>
      </c>
    </row>
    <row r="30" ht="30" customHeight="1">
      <c r="A30" s="22" t="n">
        <v>22</v>
      </c>
      <c r="C30" s="24" t="inlineStr">
        <is>
          <t>IFS</t>
        </is>
      </c>
      <c r="D30" s="14">
        <f>IFS(test1, value1, [test2, value2], ...)</f>
        <v/>
      </c>
      <c r="E30" s="15">
        <f>IFS(A1&gt;90,"A",A1&gt;80,"B",TRUE,"C")</f>
        <v/>
      </c>
      <c r="F30" s="16" t="inlineStr">
        <is>
          <t>Checks multiple conditions</t>
        </is>
      </c>
    </row>
    <row r="31" ht="30" customHeight="1">
      <c r="A31" s="22" t="n">
        <v>23</v>
      </c>
      <c r="C31" s="23" t="inlineStr">
        <is>
          <t>AND</t>
        </is>
      </c>
      <c r="D31" s="10">
        <f>AND(logical1, [logical2], ...)</f>
        <v/>
      </c>
      <c r="E31" s="11">
        <f>AND(A1&gt;0, B1&lt;100)</f>
        <v/>
      </c>
      <c r="F31" s="12" t="inlineStr">
        <is>
          <t>Returns TRUE if all conditions true</t>
        </is>
      </c>
    </row>
    <row r="32" ht="30" customHeight="1">
      <c r="A32" s="22" t="n">
        <v>24</v>
      </c>
      <c r="C32" s="24" t="inlineStr">
        <is>
          <t>OR</t>
        </is>
      </c>
      <c r="D32" s="14">
        <f>OR(logical1, [logical2], ...)</f>
        <v/>
      </c>
      <c r="E32" s="15">
        <f>OR(A1="Yes", B1="Yes")</f>
        <v/>
      </c>
      <c r="F32" s="16" t="inlineStr">
        <is>
          <t>Returns TRUE if any condition true</t>
        </is>
      </c>
    </row>
    <row r="33" ht="30" customHeight="1">
      <c r="A33" s="22" t="n">
        <v>25</v>
      </c>
      <c r="C33" s="23" t="inlineStr">
        <is>
          <t>NOT</t>
        </is>
      </c>
      <c r="D33" s="10">
        <f>NOT(logical)</f>
        <v/>
      </c>
      <c r="E33" s="11">
        <f>NOT(A1=0)</f>
        <v/>
      </c>
      <c r="F33" s="12" t="inlineStr">
        <is>
          <t>Reverses the logical value</t>
        </is>
      </c>
    </row>
    <row r="34" ht="30" customHeight="1">
      <c r="A34" s="22" t="n">
        <v>26</v>
      </c>
      <c r="C34" s="24" t="inlineStr">
        <is>
          <t>IFERROR</t>
        </is>
      </c>
      <c r="D34" s="14">
        <f>IFERROR(value, value_if_error)</f>
        <v/>
      </c>
      <c r="E34" s="15">
        <f>IFERROR(A1/B1, 0)</f>
        <v/>
      </c>
      <c r="F34" s="16" t="inlineStr">
        <is>
          <t>Returns value if formula errors</t>
        </is>
      </c>
    </row>
    <row r="35" ht="30" customHeight="1">
      <c r="A35" s="22" t="n">
        <v>27</v>
      </c>
      <c r="C35" s="23" t="inlineStr">
        <is>
          <t>IFNA</t>
        </is>
      </c>
      <c r="D35" s="10">
        <f>IFNA(value, value_if_na)</f>
        <v/>
      </c>
      <c r="E35" s="11">
        <f>IFNA(VLOOKUP(...),'N/A')</f>
        <v/>
      </c>
      <c r="F35" s="12" t="inlineStr">
        <is>
          <t>Catches only #N/A errors</t>
        </is>
      </c>
    </row>
    <row r="36" ht="30" customHeight="1">
      <c r="A36" s="22" t="n">
        <v>28</v>
      </c>
      <c r="C36" s="24" t="inlineStr">
        <is>
          <t>SWITCH</t>
        </is>
      </c>
      <c r="D36" s="14">
        <f>SWITCH(expression, val1, result1, ...)</f>
        <v/>
      </c>
      <c r="E36" s="15">
        <f>SWITCH(A1,1,"Jan",2,"Feb")</f>
        <v/>
      </c>
      <c r="F36" s="16" t="inlineStr">
        <is>
          <t>Matches expression against values</t>
        </is>
      </c>
    </row>
    <row r="37" ht="18" customHeight="1">
      <c r="A37" s="25" t="inlineStr">
        <is>
          <t xml:space="preserve">  ▶  TEXT</t>
        </is>
      </c>
    </row>
    <row r="38" ht="30" customHeight="1">
      <c r="A38" s="26" t="n">
        <v>29</v>
      </c>
      <c r="C38" s="27" t="inlineStr">
        <is>
          <t>CONCATENATE</t>
        </is>
      </c>
      <c r="D38" s="10">
        <f>CONCATENATE(text1, [text2], ...)</f>
        <v/>
      </c>
      <c r="E38" s="11">
        <f>CONCATENATE(A1," ",B1)</f>
        <v/>
      </c>
      <c r="F38" s="12" t="inlineStr">
        <is>
          <t>Joins text strings together</t>
        </is>
      </c>
    </row>
    <row r="39" ht="30" customHeight="1">
      <c r="A39" s="26" t="n">
        <v>30</v>
      </c>
      <c r="C39" s="28" t="inlineStr">
        <is>
          <t>CONCAT</t>
        </is>
      </c>
      <c r="D39" s="14">
        <f>CONCAT(text1, [text2], ...)</f>
        <v/>
      </c>
      <c r="E39" s="15">
        <f>CONCAT(A1:A5)</f>
        <v/>
      </c>
      <c r="F39" s="16" t="inlineStr">
        <is>
          <t>Joins range of text (no separator)</t>
        </is>
      </c>
    </row>
    <row r="40" ht="30" customHeight="1">
      <c r="A40" s="26" t="n">
        <v>31</v>
      </c>
      <c r="C40" s="27" t="inlineStr">
        <is>
          <t>TEXTJOIN</t>
        </is>
      </c>
      <c r="D40" s="10">
        <f>TEXTJOIN(delimiter, ignore_empty, text1, ...)</f>
        <v/>
      </c>
      <c r="E40" s="11">
        <f>TEXTJOIN(", ",TRUE,A1:A5)</f>
        <v/>
      </c>
      <c r="F40" s="12" t="inlineStr">
        <is>
          <t>Joins text with delimiter</t>
        </is>
      </c>
    </row>
    <row r="41" ht="30" customHeight="1">
      <c r="A41" s="26" t="n">
        <v>32</v>
      </c>
      <c r="C41" s="28" t="inlineStr">
        <is>
          <t>LEFT</t>
        </is>
      </c>
      <c r="D41" s="14">
        <f>LEFT(text, [num_chars])</f>
        <v/>
      </c>
      <c r="E41" s="15">
        <f>LEFT(A1, 5)</f>
        <v/>
      </c>
      <c r="F41" s="16" t="inlineStr">
        <is>
          <t>Extracts characters from left</t>
        </is>
      </c>
    </row>
    <row r="42" ht="30" customHeight="1">
      <c r="A42" s="26" t="n">
        <v>33</v>
      </c>
      <c r="C42" s="27" t="inlineStr">
        <is>
          <t>RIGHT</t>
        </is>
      </c>
      <c r="D42" s="10">
        <f>RIGHT(text, [num_chars])</f>
        <v/>
      </c>
      <c r="E42" s="11">
        <f>RIGHT(A1, 3)</f>
        <v/>
      </c>
      <c r="F42" s="12" t="inlineStr">
        <is>
          <t>Extracts characters from right</t>
        </is>
      </c>
    </row>
    <row r="43" ht="30" customHeight="1">
      <c r="A43" s="26" t="n">
        <v>34</v>
      </c>
      <c r="C43" s="28" t="inlineStr">
        <is>
          <t>MID</t>
        </is>
      </c>
      <c r="D43" s="14">
        <f>MID(text, start_num, num_chars)</f>
        <v/>
      </c>
      <c r="E43" s="15">
        <f>MID(A1, 3, 4)</f>
        <v/>
      </c>
      <c r="F43" s="16" t="inlineStr">
        <is>
          <t>Extracts from middle of string</t>
        </is>
      </c>
    </row>
    <row r="44" ht="30" customHeight="1">
      <c r="A44" s="26" t="n">
        <v>35</v>
      </c>
      <c r="C44" s="27" t="inlineStr">
        <is>
          <t>LEN</t>
        </is>
      </c>
      <c r="D44" s="10">
        <f>LEN(text)</f>
        <v/>
      </c>
      <c r="E44" s="11">
        <f>LEN(A1)</f>
        <v/>
      </c>
      <c r="F44" s="12" t="inlineStr">
        <is>
          <t>Returns length of text string</t>
        </is>
      </c>
    </row>
    <row r="45" ht="30" customHeight="1">
      <c r="A45" s="26" t="n">
        <v>36</v>
      </c>
      <c r="C45" s="28" t="inlineStr">
        <is>
          <t>TRIM</t>
        </is>
      </c>
      <c r="D45" s="14">
        <f>TRIM(text)</f>
        <v/>
      </c>
      <c r="E45" s="15">
        <f>TRIM(A1)</f>
        <v/>
      </c>
      <c r="F45" s="16" t="inlineStr">
        <is>
          <t>Removes extra spaces from text</t>
        </is>
      </c>
    </row>
    <row r="46" ht="30" customHeight="1">
      <c r="A46" s="26" t="n">
        <v>37</v>
      </c>
      <c r="C46" s="27" t="inlineStr">
        <is>
          <t>UPPER</t>
        </is>
      </c>
      <c r="D46" s="10">
        <f>UPPER(text)</f>
        <v/>
      </c>
      <c r="E46" s="11">
        <f>UPPER(A1)</f>
        <v/>
      </c>
      <c r="F46" s="12" t="inlineStr">
        <is>
          <t>Converts text to UPPERCASE</t>
        </is>
      </c>
    </row>
    <row r="47" ht="30" customHeight="1">
      <c r="A47" s="26" t="n">
        <v>38</v>
      </c>
      <c r="C47" s="28" t="inlineStr">
        <is>
          <t>LOWER</t>
        </is>
      </c>
      <c r="D47" s="14">
        <f>LOWER(text)</f>
        <v/>
      </c>
      <c r="E47" s="15">
        <f>LOWER(A1)</f>
        <v/>
      </c>
      <c r="F47" s="16" t="inlineStr">
        <is>
          <t>Converts text to lowercase</t>
        </is>
      </c>
    </row>
    <row r="48" ht="30" customHeight="1">
      <c r="A48" s="26" t="n">
        <v>39</v>
      </c>
      <c r="C48" s="27" t="inlineStr">
        <is>
          <t>PROPER</t>
        </is>
      </c>
      <c r="D48" s="10">
        <f>PROPER(text)</f>
        <v/>
      </c>
      <c r="E48" s="11">
        <f>PROPER(A1)</f>
        <v/>
      </c>
      <c r="F48" s="12" t="inlineStr">
        <is>
          <t>Capitalizes first letter of each word</t>
        </is>
      </c>
    </row>
    <row r="49" ht="30" customHeight="1">
      <c r="A49" s="26" t="n">
        <v>40</v>
      </c>
      <c r="C49" s="28" t="inlineStr">
        <is>
          <t>SUBSTITUTE</t>
        </is>
      </c>
      <c r="D49" s="14">
        <f>SUBSTITUTE(text, old_text, new_text, [instance])</f>
        <v/>
      </c>
      <c r="E49" s="15">
        <f>SUBSTITUTE(A1,"old","new")</f>
        <v/>
      </c>
      <c r="F49" s="16" t="inlineStr">
        <is>
          <t>Replaces specific text in a string</t>
        </is>
      </c>
    </row>
    <row r="50" ht="30" customHeight="1">
      <c r="A50" s="26" t="n">
        <v>41</v>
      </c>
      <c r="C50" s="27" t="inlineStr">
        <is>
          <t>FIND</t>
        </is>
      </c>
      <c r="D50" s="10">
        <f>FIND(find_text, within_text, [start_num])</f>
        <v/>
      </c>
      <c r="E50" s="11">
        <f>FIND("@",A1)</f>
        <v/>
      </c>
      <c r="F50" s="12" t="inlineStr">
        <is>
          <t>Finds text position (case-sensitive)</t>
        </is>
      </c>
    </row>
    <row r="51" ht="30" customHeight="1">
      <c r="A51" s="26" t="n">
        <v>42</v>
      </c>
      <c r="C51" s="28" t="inlineStr">
        <is>
          <t>TEXT</t>
        </is>
      </c>
      <c r="D51" s="14">
        <f>TEXT(value, format_text)</f>
        <v/>
      </c>
      <c r="E51" s="15">
        <f>TEXT(A1,"DD-MMM-YYYY")</f>
        <v/>
      </c>
      <c r="F51" s="16" t="inlineStr">
        <is>
          <t>Formats a number as text</t>
        </is>
      </c>
    </row>
    <row r="52" ht="18" customHeight="1">
      <c r="A52" s="29" t="inlineStr">
        <is>
          <t xml:space="preserve">  ▶  DATE &amp; TIME</t>
        </is>
      </c>
    </row>
    <row r="53" ht="30" customHeight="1">
      <c r="A53" s="30" t="n">
        <v>43</v>
      </c>
      <c r="C53" s="31" t="inlineStr">
        <is>
          <t>TODAY</t>
        </is>
      </c>
      <c r="D53" s="10">
        <f>TODAY()</f>
        <v/>
      </c>
      <c r="E53" s="11">
        <f>TODAY()</f>
        <v/>
      </c>
      <c r="F53" s="12" t="inlineStr">
        <is>
          <t>Returns current date (updates daily)</t>
        </is>
      </c>
    </row>
    <row r="54" ht="30" customHeight="1">
      <c r="A54" s="30" t="n">
        <v>44</v>
      </c>
      <c r="C54" s="32" t="inlineStr">
        <is>
          <t>NOW</t>
        </is>
      </c>
      <c r="D54" s="14">
        <f>NOW()</f>
        <v/>
      </c>
      <c r="E54" s="15">
        <f>NOW()</f>
        <v/>
      </c>
      <c r="F54" s="16" t="inlineStr">
        <is>
          <t>Returns current date and time</t>
        </is>
      </c>
    </row>
    <row r="55" ht="30" customHeight="1">
      <c r="A55" s="30" t="n">
        <v>45</v>
      </c>
      <c r="C55" s="31" t="inlineStr">
        <is>
          <t>DATE</t>
        </is>
      </c>
      <c r="D55" s="10">
        <f>DATE(year, month, day)</f>
        <v/>
      </c>
      <c r="E55" s="11">
        <f>DATE(2025, 12, 31)</f>
        <v/>
      </c>
      <c r="F55" s="12" t="inlineStr">
        <is>
          <t>Creates a date from year/month/day</t>
        </is>
      </c>
    </row>
    <row r="56" ht="30" customHeight="1">
      <c r="A56" s="30" t="n">
        <v>46</v>
      </c>
      <c r="C56" s="32" t="inlineStr">
        <is>
          <t>DATEDIF</t>
        </is>
      </c>
      <c r="D56" s="14">
        <f>DATEDIF(start_date, end_date, unit)</f>
        <v/>
      </c>
      <c r="E56" s="15">
        <f>DATEDIF(A1,B1,"Y")</f>
        <v/>
      </c>
      <c r="F56" s="16" t="inlineStr">
        <is>
          <t>Calculates difference between dates</t>
        </is>
      </c>
    </row>
    <row r="57" ht="30" customHeight="1">
      <c r="A57" s="30" t="n">
        <v>47</v>
      </c>
      <c r="C57" s="31" t="inlineStr">
        <is>
          <t>EDATE</t>
        </is>
      </c>
      <c r="D57" s="10">
        <f>EDATE(start_date, months)</f>
        <v/>
      </c>
      <c r="E57" s="11">
        <f>EDATE(A1, 3)</f>
        <v/>
      </c>
      <c r="F57" s="12" t="inlineStr">
        <is>
          <t>Returns date n months from start</t>
        </is>
      </c>
    </row>
    <row r="58" ht="30" customHeight="1">
      <c r="A58" s="30" t="n">
        <v>48</v>
      </c>
      <c r="C58" s="32" t="inlineStr">
        <is>
          <t>EOMONTH</t>
        </is>
      </c>
      <c r="D58" s="14">
        <f>EOMONTH(start_date, months)</f>
        <v/>
      </c>
      <c r="E58" s="15">
        <f>EOMONTH(TODAY(), 0)</f>
        <v/>
      </c>
      <c r="F58" s="16" t="inlineStr">
        <is>
          <t>Returns last day of the month</t>
        </is>
      </c>
    </row>
    <row r="59" ht="18" customHeight="1">
      <c r="A59" s="33" t="inlineStr">
        <is>
          <t xml:space="preserve">  ▶  CONDITIONAL COUNTING/SUMMING</t>
        </is>
      </c>
    </row>
    <row r="60" ht="30" customHeight="1">
      <c r="A60" s="34" t="n">
        <v>49</v>
      </c>
      <c r="C60" s="35" t="inlineStr">
        <is>
          <t>COUNTIF</t>
        </is>
      </c>
      <c r="D60" s="10">
        <f>COUNTIF(range, criteria)</f>
        <v/>
      </c>
      <c r="E60" s="11">
        <f>COUNTIF(A1:A100,"&gt;100")</f>
        <v/>
      </c>
      <c r="F60" s="12" t="inlineStr">
        <is>
          <t>Counts cells meeting one condition</t>
        </is>
      </c>
    </row>
    <row r="61" ht="30" customHeight="1">
      <c r="A61" s="34" t="n">
        <v>50</v>
      </c>
      <c r="C61" s="36" t="inlineStr">
        <is>
          <t>COUNTIFS</t>
        </is>
      </c>
      <c r="D61" s="14">
        <f>COUNTIFS(range1, criteria1, [range2, criteria2]...)</f>
        <v/>
      </c>
      <c r="E61" s="15">
        <f>COUNTIFS(A:A,"Y",B:B,"&gt;50")</f>
        <v/>
      </c>
      <c r="F61" s="16" t="inlineStr">
        <is>
          <t>Counts cells meeting multiple conditions</t>
        </is>
      </c>
    </row>
    <row r="63" ht="16" customHeight="1">
      <c r="A63" s="37" t="inlineStr">
        <is>
          <t>© Punit Tech Hub  |  Excel • AI • Mainframe Learning  |  punitechhub.com</t>
        </is>
      </c>
    </row>
  </sheetData>
  <mergeCells count="62">
    <mergeCell ref="A48:B48"/>
    <mergeCell ref="A24:B24"/>
    <mergeCell ref="A30:B30"/>
    <mergeCell ref="A15:B15"/>
    <mergeCell ref="A60:B60"/>
    <mergeCell ref="A11:B11"/>
    <mergeCell ref="A37:F37"/>
    <mergeCell ref="A49:B49"/>
    <mergeCell ref="A45:B45"/>
    <mergeCell ref="A51:B51"/>
    <mergeCell ref="A36:B36"/>
    <mergeCell ref="A3:F3"/>
    <mergeCell ref="A61:B61"/>
    <mergeCell ref="A2:F2"/>
    <mergeCell ref="A16:B16"/>
    <mergeCell ref="A54:B54"/>
    <mergeCell ref="A7:B7"/>
    <mergeCell ref="A25:B25"/>
    <mergeCell ref="A41:B41"/>
    <mergeCell ref="A46:B46"/>
    <mergeCell ref="A17:F17"/>
    <mergeCell ref="A4:F4"/>
    <mergeCell ref="A18:B18"/>
    <mergeCell ref="A27:B27"/>
    <mergeCell ref="A56:B56"/>
    <mergeCell ref="A55:B55"/>
    <mergeCell ref="A12:B12"/>
    <mergeCell ref="A50:B50"/>
    <mergeCell ref="A26:B26"/>
    <mergeCell ref="A21:B21"/>
    <mergeCell ref="A52:F52"/>
    <mergeCell ref="A28:F28"/>
    <mergeCell ref="A63:F63"/>
    <mergeCell ref="A57:B57"/>
    <mergeCell ref="A33:B33"/>
    <mergeCell ref="A47:B47"/>
    <mergeCell ref="A5:B5"/>
    <mergeCell ref="A42:B42"/>
    <mergeCell ref="A32:B32"/>
    <mergeCell ref="A14:B14"/>
    <mergeCell ref="A23:B23"/>
    <mergeCell ref="A8:B8"/>
    <mergeCell ref="A22:B22"/>
    <mergeCell ref="A53:B53"/>
    <mergeCell ref="A35:B35"/>
    <mergeCell ref="A59:F59"/>
    <mergeCell ref="A20:B20"/>
    <mergeCell ref="A38:B38"/>
    <mergeCell ref="A29:B29"/>
    <mergeCell ref="A43:B43"/>
    <mergeCell ref="A19:B19"/>
    <mergeCell ref="A1:F1"/>
    <mergeCell ref="A10:B10"/>
    <mergeCell ref="A6:F6"/>
    <mergeCell ref="A13:B13"/>
    <mergeCell ref="A44:B44"/>
    <mergeCell ref="A40:B40"/>
    <mergeCell ref="A9:B9"/>
    <mergeCell ref="A31:B31"/>
    <mergeCell ref="A58:B58"/>
    <mergeCell ref="A39:B39"/>
    <mergeCell ref="A34:B34"/>
  </mergeCells>
  <pageMargins left="0.5" right="0.5" top="0.5" bottom="0.5" header="0.5" footer="0.5"/>
  <pageSetup orientation="landscape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2026-06-09T04:58:53Z</dcterms:created>
  <dcterms:modified xmlns:dcterms="http://purl.org/dc/terms/" xmlns:xsi="http://www.w3.org/2001/XMLSchema-instance" xsi:type="dcterms:W3CDTF">2026-06-09T04:58:53Z</dcterms:modified>
</cp:coreProperties>
</file>